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novembro2013" sheetId="1" r:id="rId1"/>
  </sheets>
  <externalReferences>
    <externalReference r:id="rId4"/>
  </externalReferences>
  <definedNames>
    <definedName name="_xlnm.Print_Area" localSheetId="0">'novembro2013'!$B$1:$W$35</definedName>
    <definedName name="Excel_BuiltIn__FilterDatabase">'novembro2013'!$B$4:$W$26</definedName>
    <definedName name="_xlnm.Print_Titles" localSheetId="0">'novembro2013'!$1:$4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<sst xmlns="http://schemas.openxmlformats.org/spreadsheetml/2006/main" count="68" uniqueCount="61">
  <si>
    <t>JUÍZES</t>
  </si>
  <si>
    <t>ÓRGÃO JULGADOR</t>
  </si>
  <si>
    <t>SITUAÇÃO</t>
  </si>
  <si>
    <t>PROCESSOS RECEBIDOS</t>
  </si>
  <si>
    <t>DECISÕES PROFERIDAS</t>
  </si>
  <si>
    <t>SALDO REMANESCENTE</t>
  </si>
  <si>
    <t>DEV. P/.  CONCILIAR</t>
  </si>
  <si>
    <t>CONV. DILIG.</t>
  </si>
  <si>
    <t>AUD. PRESID.</t>
  </si>
  <si>
    <t>PRODUTIVIDADE</t>
  </si>
  <si>
    <t>NO MÊS</t>
  </si>
  <si>
    <t>SALDO DE PROC. A JULGAR</t>
  </si>
  <si>
    <t>TOTAL</t>
  </si>
  <si>
    <t>(ordem alfabética)</t>
  </si>
  <si>
    <t>NP</t>
  </si>
  <si>
    <t>FP</t>
  </si>
  <si>
    <t>DEC. C/ RES. MERITO</t>
  </si>
  <si>
    <t>DEC.S/ RES. MÉRITO</t>
  </si>
  <si>
    <t>ED</t>
  </si>
  <si>
    <t>EE</t>
  </si>
  <si>
    <t>ET</t>
  </si>
  <si>
    <t>ACORDO HOMOL.</t>
  </si>
  <si>
    <t>(%.)</t>
  </si>
  <si>
    <t>(%) s/ os conciliados</t>
  </si>
  <si>
    <t>AF- AFASTAMENTO PARA CURSO/CONGRESSO</t>
  </si>
  <si>
    <t>LC- LICENÇA-CASAMENTO</t>
  </si>
  <si>
    <t>ME -MANDATO ELETIVO</t>
  </si>
  <si>
    <t>NP - NO PRAZO</t>
  </si>
  <si>
    <t>AUX - AUXILIAR DA PRESIDÊNCIA/CORREGEDORIA</t>
  </si>
  <si>
    <t>LG -  LICENÇA-GESTANTE</t>
  </si>
  <si>
    <t>RNE  -  RELATÓRIO NÃO ENVIADO</t>
  </si>
  <si>
    <t>FP - FORA DO PRAZO</t>
  </si>
  <si>
    <t>APO - APOSENTADORIA</t>
  </si>
  <si>
    <t>LM -  LICENÇA-MÉDICA</t>
  </si>
  <si>
    <t>OUT -  OUTROS</t>
  </si>
  <si>
    <t>ED - EMBARGOS DECLARATÓRIOS</t>
  </si>
  <si>
    <t>LP  -  LICENÇA-PRÊMIO</t>
  </si>
  <si>
    <t>OUV. - OUVIDOR</t>
  </si>
  <si>
    <t>EE - EMBARGOS À EXECUÇÃO</t>
  </si>
  <si>
    <t>LACF -LICENÇA ACOMP.FAMILIAR</t>
  </si>
  <si>
    <t>LPAT - LICENÇA-PATERNIDADE</t>
  </si>
  <si>
    <t>ET- EMBARGOS DE TERCEIRO</t>
  </si>
  <si>
    <t>VISTO, PUBLIQUE-SE.</t>
  </si>
  <si>
    <t xml:space="preserve">      Recife,</t>
  </si>
  <si>
    <t>F - FÉRIAS</t>
  </si>
  <si>
    <t xml:space="preserve">SITUAÇÃO </t>
  </si>
  <si>
    <t xml:space="preserve">SITUAÇÃO  </t>
  </si>
  <si>
    <t>em exercício</t>
  </si>
  <si>
    <t>REGINA CÉLIA OLIVEIRA SERRANO</t>
  </si>
  <si>
    <t>Desembargadora Corregedora
   do TRT 6a. Região</t>
  </si>
  <si>
    <t>LTRA - LICENÇA P/ TRÂNSITO</t>
  </si>
  <si>
    <t>LÍDIA ALMEIDA PINHEIRO TELES</t>
  </si>
  <si>
    <t>Virgínia Malta Canavarro</t>
  </si>
  <si>
    <t>LG</t>
  </si>
  <si>
    <t>04.08.13 a 30.01.14</t>
  </si>
  <si>
    <t>5ª VT Jaboatão</t>
  </si>
  <si>
    <t>SAULO LOUREIRO DUBOURCQ SANTANA</t>
  </si>
  <si>
    <t>PRODUTIVIDADE DOS JUÍZES EM VITALICIAMENTO DO TRT DA 6ª REGIÃO - NOVEMBRO/2013</t>
  </si>
  <si>
    <t>17 de dezembro de 2013.</t>
  </si>
  <si>
    <t>em exercício até 11.11.13</t>
  </si>
  <si>
    <t xml:space="preserve">(*)O juiz Saulo Loureiro Dubourcq Santana foi exonerado através do Ato TRT-GP Nº 490/2013, a pedido, a partir de 12.11.13, tendo em vista recondução para o cargo de Auditor Fiscal da Receita Federal do Brasil. 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</si>
</sst>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dd&quot;  de  &quot;mmmm&quot;  de  &quot;yyyy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" fontId="18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  <xf numFmtId="1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center" vertical="center"/>
      <protection locked="0"/>
    </xf>
    <xf numFmtId="10" fontId="18" fillId="0" borderId="11" xfId="0" applyNumberFormat="1" applyFont="1" applyFill="1" applyBorder="1" applyAlignment="1" applyProtection="1">
      <alignment horizontal="center" vertical="center"/>
      <protection/>
    </xf>
    <xf numFmtId="10" fontId="18" fillId="0" borderId="0" xfId="49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0" fontId="20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0" fillId="0" borderId="0" xfId="49" applyFill="1" applyBorder="1" applyAlignment="1" applyProtection="1">
      <alignment vertical="center"/>
      <protection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" fontId="20" fillId="0" borderId="0" xfId="0" applyNumberFormat="1" applyFont="1" applyFill="1" applyBorder="1" applyAlignment="1" applyProtection="1">
      <alignment horizontal="center" vertical="center"/>
      <protection locked="0"/>
    </xf>
    <xf numFmtId="10" fontId="2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1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10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left"/>
      <protection/>
    </xf>
    <xf numFmtId="0" fontId="18" fillId="0" borderId="16" xfId="0" applyFont="1" applyFill="1" applyBorder="1" applyAlignment="1" applyProtection="1">
      <alignment/>
      <protection/>
    </xf>
    <xf numFmtId="0" fontId="18" fillId="0" borderId="16" xfId="0" applyFont="1" applyFill="1" applyBorder="1" applyAlignment="1" applyProtection="1">
      <alignment horizontal="center"/>
      <protection/>
    </xf>
    <xf numFmtId="1" fontId="18" fillId="0" borderId="16" xfId="0" applyNumberFormat="1" applyFont="1" applyFill="1" applyBorder="1" applyAlignment="1" applyProtection="1">
      <alignment horizontal="left"/>
      <protection/>
    </xf>
    <xf numFmtId="0" fontId="18" fillId="0" borderId="16" xfId="0" applyFont="1" applyFill="1" applyBorder="1" applyAlignment="1" applyProtection="1">
      <alignment/>
      <protection/>
    </xf>
    <xf numFmtId="0" fontId="18" fillId="0" borderId="16" xfId="0" applyFont="1" applyFill="1" applyBorder="1" applyAlignment="1" applyProtection="1">
      <alignment horizontal="left"/>
      <protection/>
    </xf>
    <xf numFmtId="0" fontId="18" fillId="0" borderId="17" xfId="0" applyNumberFormat="1" applyFont="1" applyFill="1" applyBorder="1" applyAlignment="1" applyProtection="1">
      <alignment/>
      <protection/>
    </xf>
    <xf numFmtId="0" fontId="18" fillId="0" borderId="18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8" xfId="0" applyFont="1" applyFill="1" applyBorder="1" applyAlignment="1" applyProtection="1">
      <alignment/>
      <protection/>
    </xf>
    <xf numFmtId="0" fontId="18" fillId="0" borderId="20" xfId="0" applyFont="1" applyFill="1" applyBorder="1" applyAlignment="1" applyProtection="1">
      <alignment/>
      <protection/>
    </xf>
    <xf numFmtId="0" fontId="18" fillId="0" borderId="21" xfId="0" applyFont="1" applyFill="1" applyBorder="1" applyAlignment="1" applyProtection="1">
      <alignment/>
      <protection/>
    </xf>
    <xf numFmtId="0" fontId="18" fillId="0" borderId="21" xfId="0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left"/>
      <protection/>
    </xf>
    <xf numFmtId="0" fontId="18" fillId="0" borderId="22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right"/>
      <protection/>
    </xf>
    <xf numFmtId="173" fontId="21" fillId="0" borderId="0" xfId="0" applyNumberFormat="1" applyFont="1" applyFill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right" wrapText="1"/>
      <protection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0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/>
    </xf>
    <xf numFmtId="0" fontId="19" fillId="24" borderId="0" xfId="0" applyFont="1" applyFill="1" applyAlignment="1">
      <alignment horizontal="left"/>
    </xf>
    <xf numFmtId="0" fontId="20" fillId="0" borderId="13" xfId="0" applyFont="1" applyFill="1" applyBorder="1" applyAlignment="1" applyProtection="1">
      <alignment vertical="center"/>
      <protection locked="0"/>
    </xf>
    <xf numFmtId="0" fontId="20" fillId="0" borderId="23" xfId="0" applyFont="1" applyFill="1" applyBorder="1" applyAlignment="1">
      <alignment vertical="center"/>
    </xf>
    <xf numFmtId="0" fontId="20" fillId="0" borderId="24" xfId="0" applyFont="1" applyFill="1" applyBorder="1" applyAlignment="1" applyProtection="1">
      <alignment vertical="center"/>
      <protection locked="0"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27" xfId="0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Fill="1" applyBorder="1" applyAlignment="1" applyProtection="1">
      <alignment horizontal="center" vertical="center" wrapText="1"/>
      <protection locked="0"/>
    </xf>
    <xf numFmtId="0" fontId="20" fillId="0" borderId="29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172" fontId="20" fillId="0" borderId="12" xfId="0" applyNumberFormat="1" applyFont="1" applyFill="1" applyBorder="1" applyAlignment="1" applyProtection="1">
      <alignment horizontal="center" vertical="center" wrapText="1"/>
      <protection/>
    </xf>
    <xf numFmtId="10" fontId="20" fillId="0" borderId="13" xfId="0" applyNumberFormat="1" applyFont="1" applyFill="1" applyBorder="1" applyAlignment="1" applyProtection="1">
      <alignment horizontal="center" vertical="center"/>
      <protection/>
    </xf>
    <xf numFmtId="1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wrapText="1"/>
      <protection/>
    </xf>
    <xf numFmtId="0" fontId="20" fillId="24" borderId="29" xfId="0" applyFont="1" applyFill="1" applyBorder="1" applyAlignment="1" applyProtection="1">
      <alignment horizontal="center" vertical="center" wrapText="1"/>
      <protection locked="0"/>
    </xf>
    <xf numFmtId="0" fontId="20" fillId="24" borderId="30" xfId="0" applyFont="1" applyFill="1" applyBorder="1" applyAlignment="1" applyProtection="1">
      <alignment horizontal="center" vertical="center" wrapText="1"/>
      <protection locked="0"/>
    </xf>
    <xf numFmtId="0" fontId="20" fillId="24" borderId="3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2" xfId="56"/>
    <cellStyle name="Título 3" xfId="57"/>
    <cellStyle name="Título 4" xfId="58"/>
    <cellStyle name="Título 5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a%20Instancia\Correg\Docs\produtividade\para%20publicar\produtividade%202011\vitaliciados%20-%20meta%207%20-%20VAR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as"/>
      <sheetName val="juizes"/>
      <sheetName val="Plan3"/>
      <sheetName val="REF"/>
      <sheetName val="EF"/>
      <sheetName val="F"/>
      <sheetName val=""/>
      <sheetName val="v"/>
      <sheetName val="va"/>
      <sheetName val="var"/>
      <sheetName val="vara"/>
      <sheetName val="#REF"/>
      <sheetName val="#RE"/>
      <sheetName val="#R"/>
      <sheetName val="#"/>
    </sheetNames>
    <sheetDataSet>
      <sheetData sheetId="0">
        <row r="4">
          <cell r="A4">
            <v>1</v>
          </cell>
          <cell r="B4" t="str">
            <v>1ª VT Recife</v>
          </cell>
        </row>
        <row r="5">
          <cell r="A5">
            <v>2</v>
          </cell>
          <cell r="B5" t="str">
            <v>2ª VT Recife</v>
          </cell>
        </row>
        <row r="6">
          <cell r="A6">
            <v>3</v>
          </cell>
          <cell r="B6" t="str">
            <v>3ª VT Recife</v>
          </cell>
        </row>
        <row r="7">
          <cell r="A7">
            <v>4</v>
          </cell>
          <cell r="B7" t="str">
            <v>4ª VT Recife</v>
          </cell>
        </row>
        <row r="8">
          <cell r="A8">
            <v>5</v>
          </cell>
          <cell r="B8" t="str">
            <v>5ª VT Recife</v>
          </cell>
        </row>
        <row r="9">
          <cell r="A9">
            <v>6</v>
          </cell>
          <cell r="B9" t="str">
            <v>6ª VT Recife</v>
          </cell>
        </row>
        <row r="10">
          <cell r="A10">
            <v>7</v>
          </cell>
          <cell r="B10" t="str">
            <v>7ª VT Recife</v>
          </cell>
        </row>
        <row r="11">
          <cell r="A11">
            <v>8</v>
          </cell>
          <cell r="B11" t="str">
            <v>8ª VT Recife</v>
          </cell>
        </row>
        <row r="12">
          <cell r="A12">
            <v>9</v>
          </cell>
          <cell r="B12" t="str">
            <v>9ª VT Recife</v>
          </cell>
        </row>
        <row r="13">
          <cell r="A13">
            <v>10</v>
          </cell>
          <cell r="B13" t="str">
            <v>10ª VT Recife</v>
          </cell>
        </row>
        <row r="14">
          <cell r="A14">
            <v>11</v>
          </cell>
          <cell r="B14" t="str">
            <v>11ª VT Recife</v>
          </cell>
        </row>
        <row r="15">
          <cell r="A15">
            <v>12</v>
          </cell>
          <cell r="B15" t="str">
            <v>12ª VT Recife</v>
          </cell>
        </row>
        <row r="16">
          <cell r="A16">
            <v>13</v>
          </cell>
          <cell r="B16" t="str">
            <v>13ª VT Recife</v>
          </cell>
        </row>
        <row r="17">
          <cell r="A17">
            <v>14</v>
          </cell>
          <cell r="B17" t="str">
            <v>14ª VT Recife</v>
          </cell>
        </row>
        <row r="18">
          <cell r="A18">
            <v>15</v>
          </cell>
          <cell r="B18" t="str">
            <v>15ª VT Recife</v>
          </cell>
        </row>
        <row r="19">
          <cell r="A19">
            <v>16</v>
          </cell>
          <cell r="B19" t="str">
            <v>16ª VT Recife</v>
          </cell>
        </row>
        <row r="20">
          <cell r="A20">
            <v>17</v>
          </cell>
          <cell r="B20" t="str">
            <v>17ª VT Recife</v>
          </cell>
        </row>
        <row r="21">
          <cell r="A21">
            <v>18</v>
          </cell>
          <cell r="B21" t="str">
            <v>18ª VT Recife</v>
          </cell>
        </row>
        <row r="22">
          <cell r="A22">
            <v>19</v>
          </cell>
          <cell r="B22" t="str">
            <v>19ª VT Recife</v>
          </cell>
        </row>
        <row r="23">
          <cell r="A23">
            <v>20</v>
          </cell>
          <cell r="B23" t="str">
            <v>20ª VT Recife</v>
          </cell>
        </row>
        <row r="24">
          <cell r="A24">
            <v>21</v>
          </cell>
          <cell r="B24" t="str">
            <v>21ª VT Recife</v>
          </cell>
        </row>
        <row r="25">
          <cell r="A25">
            <v>22</v>
          </cell>
          <cell r="B25" t="str">
            <v>22ª VT Recife</v>
          </cell>
        </row>
        <row r="26">
          <cell r="A26">
            <v>23</v>
          </cell>
          <cell r="B26" t="str">
            <v>23ª VT Recife</v>
          </cell>
        </row>
        <row r="27">
          <cell r="A27">
            <v>24</v>
          </cell>
          <cell r="B27" t="str">
            <v>1ª VT Barreiros</v>
          </cell>
        </row>
        <row r="28">
          <cell r="A28">
            <v>25</v>
          </cell>
          <cell r="B28" t="str">
            <v>2ª VT Barreiros</v>
          </cell>
        </row>
        <row r="29">
          <cell r="A29">
            <v>26</v>
          </cell>
          <cell r="B29" t="str">
            <v>1ª VT Cabo</v>
          </cell>
        </row>
        <row r="30">
          <cell r="A30">
            <v>27</v>
          </cell>
          <cell r="B30" t="str">
            <v>2ª VT Cabo</v>
          </cell>
        </row>
        <row r="31">
          <cell r="A31">
            <v>28</v>
          </cell>
          <cell r="B31" t="str">
            <v>1ª VT Caruaru</v>
          </cell>
        </row>
        <row r="32">
          <cell r="A32">
            <v>29</v>
          </cell>
          <cell r="B32" t="str">
            <v>2ª VT Caruaru</v>
          </cell>
        </row>
        <row r="33">
          <cell r="A33">
            <v>30</v>
          </cell>
          <cell r="B33" t="str">
            <v>3ª VT Caruaru</v>
          </cell>
        </row>
        <row r="34">
          <cell r="A34">
            <v>31</v>
          </cell>
          <cell r="B34" t="str">
            <v>1ª VT Igarassu</v>
          </cell>
        </row>
        <row r="35">
          <cell r="A35">
            <v>32</v>
          </cell>
          <cell r="B35" t="str">
            <v>1ª VT Ipojuca</v>
          </cell>
        </row>
        <row r="36">
          <cell r="A36">
            <v>33</v>
          </cell>
          <cell r="B36" t="str">
            <v>2ª VT Ipojuca</v>
          </cell>
        </row>
        <row r="37">
          <cell r="A37">
            <v>34</v>
          </cell>
          <cell r="B37" t="str">
            <v>1ª VT Jaboatão</v>
          </cell>
        </row>
        <row r="38">
          <cell r="A38">
            <v>35</v>
          </cell>
          <cell r="B38" t="str">
            <v>2ª VT Jaboatão</v>
          </cell>
        </row>
        <row r="39">
          <cell r="A39">
            <v>36</v>
          </cell>
          <cell r="B39" t="str">
            <v>3ª VT Jaboatão</v>
          </cell>
        </row>
        <row r="40">
          <cell r="A40">
            <v>37</v>
          </cell>
          <cell r="B40" t="str">
            <v>4ª VT Jaboatão</v>
          </cell>
        </row>
        <row r="41">
          <cell r="A41">
            <v>38</v>
          </cell>
          <cell r="B41" t="str">
            <v>1ª VT Olinda</v>
          </cell>
        </row>
        <row r="42">
          <cell r="A42">
            <v>39</v>
          </cell>
          <cell r="B42" t="str">
            <v>2ª VT Olinda</v>
          </cell>
        </row>
        <row r="43">
          <cell r="A43">
            <v>40</v>
          </cell>
          <cell r="B43" t="str">
            <v>3ª VT Olinda</v>
          </cell>
        </row>
        <row r="44">
          <cell r="A44">
            <v>41</v>
          </cell>
          <cell r="B44" t="str">
            <v>1ª VT Paulista</v>
          </cell>
        </row>
        <row r="45">
          <cell r="A45">
            <v>42</v>
          </cell>
          <cell r="B45" t="str">
            <v>2ª VT Paulista</v>
          </cell>
        </row>
        <row r="46">
          <cell r="A46">
            <v>43</v>
          </cell>
          <cell r="B46" t="str">
            <v>1ª VT Petrolina</v>
          </cell>
        </row>
        <row r="47">
          <cell r="A47">
            <v>44</v>
          </cell>
          <cell r="B47" t="str">
            <v>2ª VT Petrolina</v>
          </cell>
        </row>
        <row r="48">
          <cell r="A48">
            <v>45</v>
          </cell>
          <cell r="B48" t="str">
            <v>VT Araripina</v>
          </cell>
        </row>
        <row r="49">
          <cell r="A49">
            <v>46</v>
          </cell>
          <cell r="B49" t="str">
            <v>VT Belo Jardim</v>
          </cell>
        </row>
        <row r="50">
          <cell r="A50">
            <v>47</v>
          </cell>
          <cell r="B50" t="str">
            <v>VT Carpina</v>
          </cell>
        </row>
        <row r="51">
          <cell r="A51">
            <v>48</v>
          </cell>
          <cell r="B51" t="str">
            <v>VT Catende</v>
          </cell>
        </row>
        <row r="52">
          <cell r="A52">
            <v>49</v>
          </cell>
          <cell r="B52" t="str">
            <v>VT Escada</v>
          </cell>
        </row>
        <row r="53">
          <cell r="A53">
            <v>50</v>
          </cell>
          <cell r="B53" t="str">
            <v>VT Garanhuns</v>
          </cell>
        </row>
        <row r="54">
          <cell r="A54">
            <v>51</v>
          </cell>
          <cell r="B54" t="str">
            <v>VT Goiana</v>
          </cell>
        </row>
        <row r="55">
          <cell r="A55">
            <v>52</v>
          </cell>
          <cell r="B55" t="str">
            <v>VT Limoeiro</v>
          </cell>
        </row>
        <row r="56">
          <cell r="A56">
            <v>53</v>
          </cell>
          <cell r="B56" t="str">
            <v>VT Nazaré</v>
          </cell>
        </row>
        <row r="57">
          <cell r="A57">
            <v>54</v>
          </cell>
          <cell r="B57" t="str">
            <v>1ª VT Palmares</v>
          </cell>
        </row>
        <row r="58">
          <cell r="A58">
            <v>55</v>
          </cell>
          <cell r="B58" t="str">
            <v>VT Pesqueira</v>
          </cell>
        </row>
        <row r="59">
          <cell r="A59">
            <v>56</v>
          </cell>
          <cell r="B59" t="str">
            <v>1ª VT Ribeirão</v>
          </cell>
        </row>
        <row r="60">
          <cell r="A60">
            <v>57</v>
          </cell>
          <cell r="B60" t="str">
            <v>VT S. Lourenço </v>
          </cell>
        </row>
        <row r="61">
          <cell r="A61">
            <v>58</v>
          </cell>
          <cell r="B61" t="str">
            <v>VT S.Talhada</v>
          </cell>
        </row>
        <row r="62">
          <cell r="A62">
            <v>59</v>
          </cell>
          <cell r="B62" t="str">
            <v>VT Salgueiro</v>
          </cell>
        </row>
        <row r="63">
          <cell r="A63">
            <v>60</v>
          </cell>
          <cell r="B63" t="str">
            <v>VT Timbaúba</v>
          </cell>
        </row>
        <row r="64">
          <cell r="A64">
            <v>61</v>
          </cell>
          <cell r="B64" t="str">
            <v>VT Vitória</v>
          </cell>
        </row>
        <row r="65">
          <cell r="A65">
            <v>62</v>
          </cell>
          <cell r="B65" t="str">
            <v>PAJT Floresta</v>
          </cell>
        </row>
        <row r="66">
          <cell r="A66">
            <v>63</v>
          </cell>
          <cell r="B66" t="str">
            <v>PAJT Sertânia</v>
          </cell>
        </row>
        <row r="67">
          <cell r="A67">
            <v>64</v>
          </cell>
          <cell r="B67" t="str">
            <v>PAJT Surubim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zoomScale="90" zoomScaleNormal="9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9" sqref="B19"/>
    </sheetView>
  </sheetViews>
  <sheetFormatPr defaultColWidth="9.140625" defaultRowHeight="12.75" customHeight="1" zeroHeight="1"/>
  <cols>
    <col min="1" max="1" width="6.140625" style="1" customWidth="1"/>
    <col min="2" max="2" width="17.421875" style="2" customWidth="1"/>
    <col min="3" max="3" width="13.57421875" style="3" customWidth="1"/>
    <col min="4" max="4" width="5.00390625" style="1" customWidth="1"/>
    <col min="5" max="5" width="16.28125" style="4" customWidth="1"/>
    <col min="6" max="6" width="5.8515625" style="1" customWidth="1"/>
    <col min="7" max="7" width="6.7109375" style="1" customWidth="1"/>
    <col min="8" max="8" width="6.8515625" style="1" customWidth="1"/>
    <col min="9" max="9" width="6.57421875" style="1" customWidth="1"/>
    <col min="10" max="10" width="8.140625" style="1" customWidth="1"/>
    <col min="11" max="11" width="7.8515625" style="1" customWidth="1"/>
    <col min="12" max="12" width="5.421875" style="1" customWidth="1"/>
    <col min="13" max="13" width="6.140625" style="1" customWidth="1"/>
    <col min="14" max="14" width="6.28125" style="1" customWidth="1"/>
    <col min="15" max="15" width="9.140625" style="1" customWidth="1"/>
    <col min="16" max="16" width="6.7109375" style="1" customWidth="1"/>
    <col min="17" max="17" width="7.421875" style="1" customWidth="1"/>
    <col min="18" max="18" width="7.00390625" style="1" customWidth="1"/>
    <col min="19" max="19" width="10.7109375" style="1" customWidth="1"/>
    <col min="20" max="20" width="7.8515625" style="1" customWidth="1"/>
    <col min="21" max="21" width="7.140625" style="1" customWidth="1"/>
    <col min="22" max="22" width="8.421875" style="1" customWidth="1"/>
    <col min="23" max="23" width="11.00390625" style="5" customWidth="1"/>
    <col min="24" max="28" width="9.57421875" style="2" customWidth="1"/>
    <col min="29" max="29" width="15.57421875" style="2" customWidth="1"/>
    <col min="30" max="16384" width="9.57421875" style="2" customWidth="1"/>
  </cols>
  <sheetData>
    <row r="1" spans="2:41" s="6" customFormat="1" ht="12.75" customHeight="1">
      <c r="B1" s="86" t="s">
        <v>57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2:23" ht="12.75" customHeight="1">
      <c r="B2" s="87" t="s">
        <v>0</v>
      </c>
      <c r="C2" s="88" t="s">
        <v>1</v>
      </c>
      <c r="D2" s="89" t="s">
        <v>2</v>
      </c>
      <c r="E2" s="89"/>
      <c r="F2" s="90" t="s">
        <v>3</v>
      </c>
      <c r="G2" s="90"/>
      <c r="H2" s="90"/>
      <c r="I2" s="90"/>
      <c r="J2" s="77" t="s">
        <v>4</v>
      </c>
      <c r="K2" s="77"/>
      <c r="L2" s="77"/>
      <c r="M2" s="77"/>
      <c r="N2" s="77"/>
      <c r="O2" s="77"/>
      <c r="P2" s="77"/>
      <c r="Q2" s="77" t="s">
        <v>5</v>
      </c>
      <c r="R2" s="77"/>
      <c r="S2" s="80" t="s">
        <v>6</v>
      </c>
      <c r="T2" s="80" t="s">
        <v>7</v>
      </c>
      <c r="U2" s="80" t="s">
        <v>8</v>
      </c>
      <c r="V2" s="77" t="s">
        <v>9</v>
      </c>
      <c r="W2" s="77"/>
    </row>
    <row r="3" spans="2:23" ht="33.75" customHeight="1">
      <c r="B3" s="87"/>
      <c r="C3" s="88"/>
      <c r="D3" s="89"/>
      <c r="E3" s="89"/>
      <c r="F3" s="79" t="s">
        <v>10</v>
      </c>
      <c r="G3" s="81" t="s">
        <v>11</v>
      </c>
      <c r="H3" s="81"/>
      <c r="I3" s="78" t="s">
        <v>12</v>
      </c>
      <c r="J3" s="77"/>
      <c r="K3" s="77"/>
      <c r="L3" s="77"/>
      <c r="M3" s="77"/>
      <c r="N3" s="77"/>
      <c r="O3" s="77"/>
      <c r="P3" s="77"/>
      <c r="Q3" s="77"/>
      <c r="R3" s="77"/>
      <c r="S3" s="80"/>
      <c r="T3" s="80"/>
      <c r="U3" s="80"/>
      <c r="V3" s="77"/>
      <c r="W3" s="77"/>
    </row>
    <row r="4" spans="2:23" ht="34.5" customHeight="1">
      <c r="B4" s="70" t="s">
        <v>13</v>
      </c>
      <c r="C4" s="88"/>
      <c r="D4" s="89"/>
      <c r="E4" s="89"/>
      <c r="F4" s="79"/>
      <c r="G4" s="9" t="s">
        <v>14</v>
      </c>
      <c r="H4" s="9" t="s">
        <v>15</v>
      </c>
      <c r="I4" s="78"/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  <c r="O4" s="8" t="s">
        <v>21</v>
      </c>
      <c r="P4" s="8" t="s">
        <v>12</v>
      </c>
      <c r="Q4" s="8" t="s">
        <v>14</v>
      </c>
      <c r="R4" s="8" t="s">
        <v>15</v>
      </c>
      <c r="S4" s="80"/>
      <c r="T4" s="80"/>
      <c r="U4" s="80"/>
      <c r="V4" s="10" t="s">
        <v>22</v>
      </c>
      <c r="W4" s="8" t="s">
        <v>23</v>
      </c>
    </row>
    <row r="5" spans="1:29" s="23" customFormat="1" ht="27" customHeight="1">
      <c r="A5" s="17"/>
      <c r="B5" s="71" t="s">
        <v>51</v>
      </c>
      <c r="C5" s="64" t="s">
        <v>46</v>
      </c>
      <c r="D5" s="11"/>
      <c r="E5" s="12" t="s">
        <v>47</v>
      </c>
      <c r="F5" s="13"/>
      <c r="G5" s="13"/>
      <c r="H5" s="13"/>
      <c r="I5" s="14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5"/>
      <c r="W5" s="15"/>
      <c r="AC5" s="24"/>
    </row>
    <row r="6" spans="1:29" s="23" customFormat="1" ht="24" customHeight="1">
      <c r="A6" s="17">
        <v>6</v>
      </c>
      <c r="B6" s="72"/>
      <c r="C6" s="65" t="str">
        <f>IF(A6="","VARA",VLOOKUP(A6,'[1]varas'!$A$4:$B$67,2))</f>
        <v>6ª VT Recife</v>
      </c>
      <c r="D6" s="11"/>
      <c r="E6" s="12"/>
      <c r="F6" s="13">
        <f>46+23+2</f>
        <v>71</v>
      </c>
      <c r="G6" s="13">
        <v>22</v>
      </c>
      <c r="H6" s="13">
        <v>1</v>
      </c>
      <c r="I6" s="14">
        <f>SUM(F6:H6)</f>
        <v>94</v>
      </c>
      <c r="J6" s="13">
        <v>39</v>
      </c>
      <c r="K6" s="13">
        <v>12</v>
      </c>
      <c r="L6" s="13">
        <v>2</v>
      </c>
      <c r="M6" s="13">
        <v>0</v>
      </c>
      <c r="N6" s="13">
        <v>0</v>
      </c>
      <c r="O6" s="13">
        <v>23</v>
      </c>
      <c r="P6" s="13">
        <f>SUM(J6:O6)</f>
        <v>76</v>
      </c>
      <c r="Q6" s="13">
        <v>0</v>
      </c>
      <c r="R6" s="13">
        <v>18</v>
      </c>
      <c r="S6" s="13">
        <v>0</v>
      </c>
      <c r="T6" s="13">
        <v>0</v>
      </c>
      <c r="U6" s="13">
        <v>132</v>
      </c>
      <c r="V6" s="15"/>
      <c r="W6" s="15"/>
      <c r="AC6" s="24"/>
    </row>
    <row r="7" spans="1:29" s="23" customFormat="1" ht="24" customHeight="1">
      <c r="A7" s="17">
        <v>27</v>
      </c>
      <c r="B7" s="72"/>
      <c r="C7" s="65" t="str">
        <f>IF(A7="","VARA",VLOOKUP(A7,'[1]varas'!$A$4:$B$67,2))</f>
        <v>2ª VT Cabo</v>
      </c>
      <c r="D7" s="11"/>
      <c r="E7" s="12"/>
      <c r="F7" s="13">
        <f>31+14+7</f>
        <v>52</v>
      </c>
      <c r="G7" s="13">
        <v>0</v>
      </c>
      <c r="H7" s="13">
        <v>0</v>
      </c>
      <c r="I7" s="14">
        <f>SUM(F7:H7)</f>
        <v>52</v>
      </c>
      <c r="J7" s="13">
        <v>3</v>
      </c>
      <c r="K7" s="13">
        <v>9</v>
      </c>
      <c r="L7" s="13">
        <v>3</v>
      </c>
      <c r="M7" s="13">
        <v>4</v>
      </c>
      <c r="N7" s="13">
        <v>0</v>
      </c>
      <c r="O7" s="13">
        <v>14</v>
      </c>
      <c r="P7" s="13">
        <f>SUM(J7:O7)</f>
        <v>33</v>
      </c>
      <c r="Q7" s="13">
        <v>19</v>
      </c>
      <c r="R7" s="13">
        <v>0</v>
      </c>
      <c r="S7" s="13">
        <v>0</v>
      </c>
      <c r="T7" s="13">
        <v>0</v>
      </c>
      <c r="U7" s="13">
        <v>97</v>
      </c>
      <c r="V7" s="15"/>
      <c r="W7" s="15"/>
      <c r="AC7" s="24"/>
    </row>
    <row r="8" spans="1:29" s="23" customFormat="1" ht="27" customHeight="1">
      <c r="A8" s="17">
        <v>66</v>
      </c>
      <c r="B8" s="72"/>
      <c r="C8" s="65" t="s">
        <v>55</v>
      </c>
      <c r="D8" s="11"/>
      <c r="E8" s="12"/>
      <c r="F8" s="13">
        <v>3</v>
      </c>
      <c r="G8" s="13">
        <v>0</v>
      </c>
      <c r="H8" s="13">
        <v>0</v>
      </c>
      <c r="I8" s="14">
        <f>SUM(F8:H8)</f>
        <v>3</v>
      </c>
      <c r="J8" s="13">
        <v>3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f>SUM(J8:O8)</f>
        <v>3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5"/>
      <c r="W8" s="15"/>
      <c r="AC8" s="24"/>
    </row>
    <row r="9" spans="1:29" s="23" customFormat="1" ht="21" customHeight="1">
      <c r="A9" s="17"/>
      <c r="B9" s="73"/>
      <c r="C9" s="67" t="s">
        <v>12</v>
      </c>
      <c r="D9" s="18"/>
      <c r="E9" s="19"/>
      <c r="F9" s="20">
        <f>SUM(F5:F8)</f>
        <v>126</v>
      </c>
      <c r="G9" s="20">
        <f>SUM(G5:G8)</f>
        <v>22</v>
      </c>
      <c r="H9" s="20">
        <f>SUM(H5:H8)</f>
        <v>1</v>
      </c>
      <c r="I9" s="21">
        <f>SUM(F9:H9)</f>
        <v>149</v>
      </c>
      <c r="J9" s="20">
        <f aca="true" t="shared" si="0" ref="J9:O9">SUM(J5:J8)</f>
        <v>45</v>
      </c>
      <c r="K9" s="20">
        <f t="shared" si="0"/>
        <v>21</v>
      </c>
      <c r="L9" s="20">
        <f t="shared" si="0"/>
        <v>5</v>
      </c>
      <c r="M9" s="20">
        <f t="shared" si="0"/>
        <v>4</v>
      </c>
      <c r="N9" s="20">
        <f t="shared" si="0"/>
        <v>0</v>
      </c>
      <c r="O9" s="20">
        <f t="shared" si="0"/>
        <v>37</v>
      </c>
      <c r="P9" s="20">
        <f>SUM(J9:O9)</f>
        <v>112</v>
      </c>
      <c r="Q9" s="20">
        <f>SUM(Q5:Q8)</f>
        <v>19</v>
      </c>
      <c r="R9" s="20">
        <f>SUM(R5:R8)</f>
        <v>18</v>
      </c>
      <c r="S9" s="20">
        <f>SUM(S5:S8)</f>
        <v>0</v>
      </c>
      <c r="T9" s="20">
        <f>SUM(T5:T8)</f>
        <v>0</v>
      </c>
      <c r="U9" s="20">
        <f>SUM(U5:U8)</f>
        <v>229</v>
      </c>
      <c r="V9" s="22">
        <f>IF(I9-Q9=0,"",IF(D9="",(P9+S9)/(I9-Q9),IF(AND(D9&lt;&gt;"",(P9+S9)/(I9-Q9)&gt;=50%),(P9+S9)/(I9-Q9),"")))</f>
        <v>0.8615384615384616</v>
      </c>
      <c r="W9" s="22">
        <f>IF(I9=O9,"",IF(V9="",0,(P9+Q9+S9-O9)/(I9-O9)))</f>
        <v>0.8392857142857143</v>
      </c>
      <c r="AC9" s="24"/>
    </row>
    <row r="10" spans="1:29" s="23" customFormat="1" ht="22.5" customHeight="1">
      <c r="A10" s="17"/>
      <c r="B10" s="91" t="s">
        <v>48</v>
      </c>
      <c r="C10" s="68" t="s">
        <v>45</v>
      </c>
      <c r="D10" s="61" t="s">
        <v>53</v>
      </c>
      <c r="E10" s="12" t="s">
        <v>54</v>
      </c>
      <c r="F10" s="13"/>
      <c r="G10" s="13"/>
      <c r="H10" s="13"/>
      <c r="I10" s="14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AC10" s="24"/>
    </row>
    <row r="11" spans="1:29" s="23" customFormat="1" ht="22.5" customHeight="1">
      <c r="A11" s="17">
        <v>33</v>
      </c>
      <c r="B11" s="92"/>
      <c r="C11" s="65" t="str">
        <f>IF(A11="","VARA",VLOOKUP(A11,'[1]varas'!$A$4:$B$67,2))</f>
        <v>2ª VT Ipojuca</v>
      </c>
      <c r="D11" s="11"/>
      <c r="E11" s="12"/>
      <c r="F11" s="13">
        <v>0</v>
      </c>
      <c r="G11" s="13">
        <v>0</v>
      </c>
      <c r="H11" s="13">
        <v>0</v>
      </c>
      <c r="I11" s="14">
        <f>SUM(F11:H11)</f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f>SUM(J11:O11)</f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5"/>
      <c r="W11" s="15"/>
      <c r="AC11" s="24"/>
    </row>
    <row r="12" spans="1:29" s="23" customFormat="1" ht="17.25" customHeight="1">
      <c r="A12" s="17"/>
      <c r="B12" s="93"/>
      <c r="C12" s="69" t="s">
        <v>12</v>
      </c>
      <c r="D12" s="18"/>
      <c r="E12" s="19"/>
      <c r="F12" s="20">
        <f>SUM(F10:F11)</f>
        <v>0</v>
      </c>
      <c r="G12" s="20">
        <f>SUM(G10:G11)</f>
        <v>0</v>
      </c>
      <c r="H12" s="20">
        <f>SUM(H10:H11)</f>
        <v>0</v>
      </c>
      <c r="I12" s="21">
        <f>SUM(F12:H12)</f>
        <v>0</v>
      </c>
      <c r="J12" s="20">
        <f aca="true" t="shared" si="1" ref="J12:O12">SUM(J10:J11)</f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20">
        <f t="shared" si="1"/>
        <v>0</v>
      </c>
      <c r="O12" s="20">
        <f t="shared" si="1"/>
        <v>0</v>
      </c>
      <c r="P12" s="20">
        <f>SUM(J12:O12)</f>
        <v>0</v>
      </c>
      <c r="Q12" s="20">
        <f>SUM(Q10:Q11)</f>
        <v>0</v>
      </c>
      <c r="R12" s="20">
        <f>SUM(R10:R11)</f>
        <v>0</v>
      </c>
      <c r="S12" s="20">
        <f>SUM(S10:S11)</f>
        <v>0</v>
      </c>
      <c r="T12" s="20">
        <f>SUM(T10:T11)</f>
        <v>0</v>
      </c>
      <c r="U12" s="20">
        <f>SUM(U10:U11)</f>
        <v>0</v>
      </c>
      <c r="V12" s="22">
        <f>IF(I12-Q12=0,"",IF(D12="",(P12+S12)/(I12-Q12),IF(AND(D12&lt;&gt;"",(P12+S12)/(I12-Q12)&gt;=50%),(P12+S12)/(I12-Q12),"")))</f>
      </c>
      <c r="W12" s="22">
        <f>IF(I12=O12,"",IF(V12="",0,(P12+Q12+S12-O12)/(I12-O12)))</f>
      </c>
      <c r="AC12" s="24"/>
    </row>
    <row r="13" spans="1:29" s="23" customFormat="1" ht="21.75" customHeight="1">
      <c r="A13" s="17"/>
      <c r="B13" s="74" t="s">
        <v>56</v>
      </c>
      <c r="C13" s="64" t="s">
        <v>45</v>
      </c>
      <c r="D13" s="61"/>
      <c r="E13" s="12" t="s">
        <v>59</v>
      </c>
      <c r="F13" s="25"/>
      <c r="G13" s="25"/>
      <c r="H13" s="25"/>
      <c r="I13" s="14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5"/>
      <c r="W13" s="15"/>
      <c r="AC13" s="24"/>
    </row>
    <row r="14" spans="1:29" s="23" customFormat="1" ht="21.75" customHeight="1">
      <c r="A14" s="17">
        <v>59</v>
      </c>
      <c r="B14" s="75"/>
      <c r="C14" s="65" t="str">
        <f>IF(A14="","VARA",VLOOKUP(A14,'[1]varas'!$A$4:$B$67,2))</f>
        <v>VT Salgueiro</v>
      </c>
      <c r="D14" s="11"/>
      <c r="E14" s="12"/>
      <c r="F14" s="13">
        <f>9+11+4+10</f>
        <v>34</v>
      </c>
      <c r="G14" s="13">
        <v>15</v>
      </c>
      <c r="H14" s="13">
        <v>0</v>
      </c>
      <c r="I14" s="14">
        <f>SUM(F14:H14)</f>
        <v>49</v>
      </c>
      <c r="J14" s="13">
        <v>18</v>
      </c>
      <c r="K14" s="13">
        <v>6</v>
      </c>
      <c r="L14" s="13">
        <v>4</v>
      </c>
      <c r="M14" s="13">
        <v>10</v>
      </c>
      <c r="N14" s="13">
        <v>0</v>
      </c>
      <c r="O14" s="13">
        <v>11</v>
      </c>
      <c r="P14" s="13">
        <f>SUM(J14:O14)</f>
        <v>49</v>
      </c>
      <c r="Q14" s="13">
        <v>0</v>
      </c>
      <c r="R14" s="13">
        <v>0</v>
      </c>
      <c r="S14" s="13">
        <v>0</v>
      </c>
      <c r="T14" s="13">
        <v>0</v>
      </c>
      <c r="U14" s="13">
        <v>49</v>
      </c>
      <c r="V14" s="15"/>
      <c r="W14" s="15"/>
      <c r="AC14" s="24"/>
    </row>
    <row r="15" spans="1:29" s="23" customFormat="1" ht="21.75" customHeight="1">
      <c r="A15" s="17">
        <v>62</v>
      </c>
      <c r="B15" s="75"/>
      <c r="C15" s="65" t="str">
        <f>IF(A15="","VARA",VLOOKUP(A15,'[1]varas'!$A$4:$B$67,2))</f>
        <v>PAJT Floresta</v>
      </c>
      <c r="D15" s="11"/>
      <c r="E15" s="12"/>
      <c r="F15" s="13">
        <v>0</v>
      </c>
      <c r="G15" s="13">
        <v>6</v>
      </c>
      <c r="H15" s="13">
        <v>0</v>
      </c>
      <c r="I15" s="14">
        <f>SUM(F15:H15)</f>
        <v>6</v>
      </c>
      <c r="J15" s="13">
        <v>6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f>SUM(J15:O15)</f>
        <v>6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5"/>
      <c r="W15" s="15"/>
      <c r="AC15" s="24"/>
    </row>
    <row r="16" spans="1:29" s="23" customFormat="1" ht="17.25" customHeight="1">
      <c r="A16" s="17"/>
      <c r="B16" s="76"/>
      <c r="C16" s="67" t="s">
        <v>12</v>
      </c>
      <c r="D16" s="18"/>
      <c r="E16" s="19"/>
      <c r="F16" s="20">
        <f>SUM(F13:F15)</f>
        <v>34</v>
      </c>
      <c r="G16" s="20">
        <f>SUM(G13:G15)</f>
        <v>21</v>
      </c>
      <c r="H16" s="20">
        <f>SUM(H13:H15)</f>
        <v>0</v>
      </c>
      <c r="I16" s="21">
        <f>SUM(F16:H16)</f>
        <v>55</v>
      </c>
      <c r="J16" s="20">
        <f aca="true" t="shared" si="2" ref="J16:O16">SUM(J13:J15)</f>
        <v>24</v>
      </c>
      <c r="K16" s="20">
        <f t="shared" si="2"/>
        <v>6</v>
      </c>
      <c r="L16" s="20">
        <f t="shared" si="2"/>
        <v>4</v>
      </c>
      <c r="M16" s="20">
        <f t="shared" si="2"/>
        <v>10</v>
      </c>
      <c r="N16" s="20">
        <f t="shared" si="2"/>
        <v>0</v>
      </c>
      <c r="O16" s="20">
        <f t="shared" si="2"/>
        <v>11</v>
      </c>
      <c r="P16" s="20">
        <f>SUM(J16:O16)</f>
        <v>55</v>
      </c>
      <c r="Q16" s="20">
        <f>SUM(Q13:Q15)</f>
        <v>0</v>
      </c>
      <c r="R16" s="20">
        <f>SUM(R13:R15)</f>
        <v>0</v>
      </c>
      <c r="S16" s="20">
        <f>SUM(S13:S15)</f>
        <v>0</v>
      </c>
      <c r="T16" s="20">
        <f>SUM(T13:T15)</f>
        <v>0</v>
      </c>
      <c r="U16" s="20">
        <f>SUM(U13:U15)</f>
        <v>49</v>
      </c>
      <c r="V16" s="22">
        <f>IF(I16-Q16=0,"",IF(D16="",(P16+S16)/(I16-Q16),IF(AND(D16&lt;&gt;"",(P16+S16)/(I16-Q16)&gt;=50%),(P16+S16)/(I16-Q16),"")))</f>
        <v>1</v>
      </c>
      <c r="W16" s="22">
        <f>IF(I16=O16,"",IF(V16="",0,(P16+Q16+S16-O16)/(I16-O16)))</f>
        <v>1</v>
      </c>
      <c r="AC16" s="24"/>
    </row>
    <row r="17" spans="1:29" s="23" customFormat="1" ht="15.75" customHeight="1">
      <c r="A17" s="17"/>
      <c r="B17" s="66"/>
      <c r="C17" s="26"/>
      <c r="D17" s="27"/>
      <c r="E17" s="28"/>
      <c r="F17" s="29"/>
      <c r="G17" s="29"/>
      <c r="H17" s="29"/>
      <c r="I17" s="30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31"/>
      <c r="W17" s="31"/>
      <c r="AC17" s="24"/>
    </row>
    <row r="18" spans="1:29" s="23" customFormat="1" ht="15.75" customHeight="1">
      <c r="A18" s="17"/>
      <c r="B18" s="66" t="s">
        <v>60</v>
      </c>
      <c r="C18" s="26"/>
      <c r="D18" s="27"/>
      <c r="E18" s="28"/>
      <c r="F18" s="29"/>
      <c r="G18" s="29"/>
      <c r="H18" s="29"/>
      <c r="I18" s="30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31"/>
      <c r="W18" s="31"/>
      <c r="AC18" s="24"/>
    </row>
    <row r="19" spans="1:29" s="23" customFormat="1" ht="15.75" customHeight="1">
      <c r="A19" s="17"/>
      <c r="B19" s="66"/>
      <c r="C19" s="26"/>
      <c r="D19" s="27"/>
      <c r="E19" s="28"/>
      <c r="F19" s="29"/>
      <c r="G19" s="29"/>
      <c r="H19" s="29"/>
      <c r="I19" s="30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31"/>
      <c r="W19" s="31"/>
      <c r="AC19" s="24"/>
    </row>
    <row r="20" spans="1:29" s="23" customFormat="1" ht="15.75" customHeight="1">
      <c r="A20" s="17"/>
      <c r="B20" s="66"/>
      <c r="C20" s="26"/>
      <c r="D20" s="27"/>
      <c r="E20" s="28"/>
      <c r="F20" s="29"/>
      <c r="G20" s="29"/>
      <c r="H20" s="29"/>
      <c r="I20" s="30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1"/>
      <c r="W20" s="31"/>
      <c r="AC20" s="24"/>
    </row>
    <row r="21" spans="2:28" ht="11.25" customHeight="1" thickBot="1">
      <c r="B21" s="66"/>
      <c r="C21" s="32"/>
      <c r="D21" s="27"/>
      <c r="E21" s="33"/>
      <c r="F21" s="27"/>
      <c r="G21" s="27"/>
      <c r="H21" s="27"/>
      <c r="I21" s="34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35"/>
      <c r="W21" s="35"/>
      <c r="AB21" s="16"/>
    </row>
    <row r="22" spans="2:23" ht="12">
      <c r="B22" s="36" t="s">
        <v>24</v>
      </c>
      <c r="C22" s="37"/>
      <c r="D22" s="38"/>
      <c r="E22" s="39"/>
      <c r="F22" s="39" t="s">
        <v>25</v>
      </c>
      <c r="G22" s="40"/>
      <c r="H22" s="38"/>
      <c r="I22" s="38"/>
      <c r="J22" s="38"/>
      <c r="K22" s="41" t="s">
        <v>26</v>
      </c>
      <c r="L22" s="38"/>
      <c r="M22" s="38"/>
      <c r="N22" s="38"/>
      <c r="O22" s="41"/>
      <c r="P22" s="41" t="s">
        <v>27</v>
      </c>
      <c r="Q22" s="38"/>
      <c r="R22" s="38"/>
      <c r="S22" s="41"/>
      <c r="T22" s="41" t="s">
        <v>50</v>
      </c>
      <c r="U22" s="41"/>
      <c r="V22" s="41"/>
      <c r="W22" s="42"/>
    </row>
    <row r="23" spans="2:23" ht="12">
      <c r="B23" s="43" t="s">
        <v>28</v>
      </c>
      <c r="F23" s="44" t="s">
        <v>29</v>
      </c>
      <c r="G23" s="2"/>
      <c r="K23" s="44" t="s">
        <v>30</v>
      </c>
      <c r="O23" s="44"/>
      <c r="P23" s="44" t="s">
        <v>31</v>
      </c>
      <c r="S23" s="44"/>
      <c r="T23" s="44"/>
      <c r="U23" s="44"/>
      <c r="W23" s="45"/>
    </row>
    <row r="24" spans="1:41" s="44" customFormat="1" ht="12">
      <c r="A24" s="1"/>
      <c r="B24" s="43" t="s">
        <v>32</v>
      </c>
      <c r="C24" s="3"/>
      <c r="D24" s="1"/>
      <c r="F24" s="44" t="s">
        <v>33</v>
      </c>
      <c r="G24" s="2"/>
      <c r="H24" s="1"/>
      <c r="K24" s="44" t="s">
        <v>34</v>
      </c>
      <c r="L24" s="1"/>
      <c r="M24" s="1"/>
      <c r="N24" s="1"/>
      <c r="O24" s="46"/>
      <c r="P24" s="46" t="s">
        <v>35</v>
      </c>
      <c r="Q24" s="1"/>
      <c r="V24" s="1"/>
      <c r="W24" s="45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s="44" customFormat="1" ht="12">
      <c r="A25" s="1"/>
      <c r="B25" s="47" t="s">
        <v>44</v>
      </c>
      <c r="C25" s="3"/>
      <c r="D25" s="1"/>
      <c r="F25" s="44" t="s">
        <v>36</v>
      </c>
      <c r="H25" s="1"/>
      <c r="K25" s="44" t="s">
        <v>37</v>
      </c>
      <c r="L25" s="1"/>
      <c r="M25" s="1"/>
      <c r="N25" s="1"/>
      <c r="O25" s="46"/>
      <c r="P25" s="46" t="s">
        <v>38</v>
      </c>
      <c r="Q25" s="1"/>
      <c r="S25" s="3"/>
      <c r="T25" s="3"/>
      <c r="U25" s="3"/>
      <c r="V25" s="1"/>
      <c r="W25" s="45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s="44" customFormat="1" ht="12.75" thickBot="1">
      <c r="A26" s="1"/>
      <c r="B26" s="48" t="s">
        <v>39</v>
      </c>
      <c r="C26" s="49"/>
      <c r="D26" s="50"/>
      <c r="E26" s="51"/>
      <c r="F26" s="51" t="s">
        <v>40</v>
      </c>
      <c r="G26" s="50"/>
      <c r="H26" s="49"/>
      <c r="I26" s="51"/>
      <c r="J26" s="51"/>
      <c r="K26" s="50"/>
      <c r="L26" s="50"/>
      <c r="M26" s="50"/>
      <c r="N26" s="50"/>
      <c r="O26" s="51"/>
      <c r="P26" s="51" t="s">
        <v>41</v>
      </c>
      <c r="Q26" s="50"/>
      <c r="R26" s="50"/>
      <c r="S26" s="50"/>
      <c r="T26" s="50"/>
      <c r="U26" s="50"/>
      <c r="V26" s="50"/>
      <c r="W26" s="5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s="44" customFormat="1" ht="12.75">
      <c r="A27" s="1"/>
      <c r="B27" s="46" t="s">
        <v>42</v>
      </c>
      <c r="C27" s="53"/>
      <c r="F27" s="54"/>
      <c r="H27" s="1"/>
      <c r="I27" s="1"/>
      <c r="K27" s="1"/>
      <c r="L27" s="1"/>
      <c r="M27" s="1"/>
      <c r="O27" s="1"/>
      <c r="P27" s="1"/>
      <c r="Q27" s="1"/>
      <c r="R27" s="1"/>
      <c r="S27" s="1"/>
      <c r="T27" s="1"/>
      <c r="U27" s="1"/>
      <c r="V27" s="1"/>
      <c r="W27" s="5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2:7" ht="12.75">
      <c r="B28" s="55" t="s">
        <v>43</v>
      </c>
      <c r="C28" s="56" t="s">
        <v>58</v>
      </c>
      <c r="D28" s="57"/>
      <c r="E28" s="58"/>
      <c r="F28" s="54"/>
      <c r="G28" s="59"/>
    </row>
    <row r="29" spans="2:7" ht="12.75" customHeight="1">
      <c r="B29" s="55"/>
      <c r="C29" s="56"/>
      <c r="D29" s="57"/>
      <c r="E29" s="58"/>
      <c r="F29" s="54"/>
      <c r="G29" s="59"/>
    </row>
    <row r="30" spans="2:13" ht="12.75" customHeight="1">
      <c r="B30" s="55"/>
      <c r="C30" s="56"/>
      <c r="D30" s="57"/>
      <c r="E30" s="58"/>
      <c r="F30" s="54"/>
      <c r="G30" s="59"/>
      <c r="I30" s="85" t="s">
        <v>52</v>
      </c>
      <c r="J30" s="85"/>
      <c r="K30" s="85"/>
      <c r="L30" s="85"/>
      <c r="M30" s="85"/>
    </row>
    <row r="31" spans="2:7" ht="12.75" customHeight="1" hidden="1">
      <c r="B31" s="62"/>
      <c r="C31" s="53"/>
      <c r="D31" s="63"/>
      <c r="E31" s="58"/>
      <c r="F31" s="54"/>
      <c r="G31" s="63"/>
    </row>
    <row r="32" spans="2:7" ht="12.75" customHeight="1" hidden="1">
      <c r="B32" s="62"/>
      <c r="C32" s="53"/>
      <c r="D32" s="63"/>
      <c r="E32" s="58"/>
      <c r="F32" s="54"/>
      <c r="G32" s="63"/>
    </row>
    <row r="33" spans="2:7" ht="12.75" customHeight="1" hidden="1">
      <c r="B33" s="62"/>
      <c r="C33" s="53"/>
      <c r="D33" s="63"/>
      <c r="E33" s="58"/>
      <c r="F33" s="54"/>
      <c r="G33" s="63"/>
    </row>
    <row r="34" spans="2:13" ht="12.75" customHeight="1">
      <c r="B34" s="60"/>
      <c r="C34" s="2"/>
      <c r="D34" s="2"/>
      <c r="E34" s="2"/>
      <c r="F34" s="2"/>
      <c r="G34" s="2"/>
      <c r="I34" s="82" t="s">
        <v>49</v>
      </c>
      <c r="J34" s="83"/>
      <c r="K34" s="83"/>
      <c r="L34" s="83"/>
      <c r="M34" s="83"/>
    </row>
    <row r="35" spans="9:13" ht="12.75" customHeight="1">
      <c r="I35" s="84"/>
      <c r="J35" s="84"/>
      <c r="K35" s="84"/>
      <c r="L35" s="84"/>
      <c r="M35" s="84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</sheetData>
  <sheetProtection selectLockedCells="1" selectUnlockedCells="1"/>
  <mergeCells count="19">
    <mergeCell ref="I34:M35"/>
    <mergeCell ref="I30:M30"/>
    <mergeCell ref="B1:W1"/>
    <mergeCell ref="B2:B3"/>
    <mergeCell ref="C2:C4"/>
    <mergeCell ref="D2:E4"/>
    <mergeCell ref="F2:I2"/>
    <mergeCell ref="J2:P3"/>
    <mergeCell ref="Q2:R3"/>
    <mergeCell ref="B10:B12"/>
    <mergeCell ref="B5:B9"/>
    <mergeCell ref="B13:B16"/>
    <mergeCell ref="V2:W3"/>
    <mergeCell ref="I3:I4"/>
    <mergeCell ref="F3:F4"/>
    <mergeCell ref="S2:S4"/>
    <mergeCell ref="T2:T4"/>
    <mergeCell ref="U2:U4"/>
    <mergeCell ref="G3:H3"/>
  </mergeCells>
  <printOptions/>
  <pageMargins left="0.49027777777777776" right="0.19652777777777777" top="0.6402777777777777" bottom="0.7875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da conceição cavalcanti guedes alcoforado</cp:lastModifiedBy>
  <cp:lastPrinted>2013-12-17T17:43:45Z</cp:lastPrinted>
  <dcterms:created xsi:type="dcterms:W3CDTF">2010-01-28T12:41:07Z</dcterms:created>
  <dcterms:modified xsi:type="dcterms:W3CDTF">2013-12-17T17:44:49Z</dcterms:modified>
  <cp:category/>
  <cp:version/>
  <cp:contentType/>
  <cp:contentStatus/>
  <cp:revision>1</cp:revision>
</cp:coreProperties>
</file>